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115" windowHeight="9420" activeTab="0"/>
  </bookViews>
  <sheets>
    <sheet name="Форма" sheetId="1" r:id="rId1"/>
  </sheets>
  <definedNames>
    <definedName name="_xlnm.Print_Titles" localSheetId="0">'Форма'!$A:$A</definedName>
    <definedName name="_xlnm.Print_Area" localSheetId="0">'Форма'!$A$1:$AK$32</definedName>
  </definedNames>
  <calcPr fullCalcOnLoad="1"/>
</workbook>
</file>

<file path=xl/sharedStrings.xml><?xml version="1.0" encoding="utf-8"?>
<sst xmlns="http://schemas.openxmlformats.org/spreadsheetml/2006/main" count="73" uniqueCount="51">
  <si>
    <t>Приложение</t>
  </si>
  <si>
    <r>
      <t xml:space="preserve">Сведения о составе и успеваемости учащихся общеобразовательных организаций муниципального образования </t>
    </r>
  </si>
  <si>
    <t>Количество учащихся</t>
  </si>
  <si>
    <t>1-4 классы</t>
  </si>
  <si>
    <t>5-9 классы</t>
  </si>
  <si>
    <t>10-11 классы</t>
  </si>
  <si>
    <t>1-11 класс</t>
  </si>
  <si>
    <t>1 классы</t>
  </si>
  <si>
    <t>2 классы</t>
  </si>
  <si>
    <t>3 классы</t>
  </si>
  <si>
    <t>4 классы</t>
  </si>
  <si>
    <t>ВСЕГО 1-4 класс</t>
  </si>
  <si>
    <t>5 классы</t>
  </si>
  <si>
    <t>6 классы</t>
  </si>
  <si>
    <t>7 классы</t>
  </si>
  <si>
    <t>8 классы</t>
  </si>
  <si>
    <t>9 классы</t>
  </si>
  <si>
    <t>ВСЕГО 5-9 класс</t>
  </si>
  <si>
    <t>10 классы</t>
  </si>
  <si>
    <t>11 классы</t>
  </si>
  <si>
    <t>ВСЕГО 10-11 классы</t>
  </si>
  <si>
    <t>классы нормы</t>
  </si>
  <si>
    <t>кроме того, спец. (кор.) классы</t>
  </si>
  <si>
    <t>Всего</t>
  </si>
  <si>
    <t>в том числе за пределы Ульяновской области</t>
  </si>
  <si>
    <t>в том числе из других регионов РФ (стран)</t>
  </si>
  <si>
    <r>
      <t>Закончивших 1 полугодие (2 четверть) на</t>
    </r>
    <r>
      <rPr>
        <sz val="9"/>
        <rFont val="Arial Cyr"/>
        <family val="2"/>
      </rPr>
      <t>:       "отлично"</t>
    </r>
  </si>
  <si>
    <t>доля отличников</t>
  </si>
  <si>
    <t xml:space="preserve"> "хорошо"</t>
  </si>
  <si>
    <t>"удовлетворительно"</t>
  </si>
  <si>
    <t>"неудовлетворительно"</t>
  </si>
  <si>
    <t>ВСЕГО аттестовано:</t>
  </si>
  <si>
    <r>
      <t xml:space="preserve">НЕ аттестованы по объективным причинам: </t>
    </r>
    <r>
      <rPr>
        <sz val="9"/>
        <rFont val="Arial Cyr"/>
        <family val="2"/>
      </rPr>
      <t xml:space="preserve">                          </t>
    </r>
    <r>
      <rPr>
        <sz val="9"/>
        <color indexed="9"/>
        <rFont val="Arial Cyr"/>
        <family val="0"/>
      </rPr>
      <t>.</t>
    </r>
    <r>
      <rPr>
        <sz val="9"/>
        <rFont val="Arial Cyr"/>
        <family val="2"/>
      </rPr>
      <t xml:space="preserve">  -  </t>
    </r>
    <r>
      <rPr>
        <b/>
        <sz val="9"/>
        <color indexed="10"/>
        <rFont val="Arial Cyr"/>
        <family val="0"/>
      </rPr>
      <t xml:space="preserve">* </t>
    </r>
    <r>
      <rPr>
        <sz val="9"/>
        <rFont val="Arial Cyr"/>
        <family val="2"/>
      </rPr>
      <t>в соответствии с Уставом школ (учащиеся 1,2,5 классов)</t>
    </r>
  </si>
  <si>
    <r>
      <t xml:space="preserve">    -  </t>
    </r>
    <r>
      <rPr>
        <b/>
        <sz val="9"/>
        <color indexed="10"/>
        <rFont val="Arial Cyr"/>
        <family val="0"/>
      </rPr>
      <t xml:space="preserve">** </t>
    </r>
    <r>
      <rPr>
        <sz val="9"/>
        <rFont val="Arial Cyr"/>
        <family val="2"/>
      </rPr>
      <t>по болезни</t>
    </r>
  </si>
  <si>
    <r>
      <t xml:space="preserve">    -  </t>
    </r>
    <r>
      <rPr>
        <b/>
        <sz val="9"/>
        <color indexed="10"/>
        <rFont val="Arial Cyr"/>
        <family val="0"/>
      </rPr>
      <t xml:space="preserve">*** </t>
    </r>
    <r>
      <rPr>
        <sz val="9"/>
        <rFont val="Arial Cyr"/>
        <family val="2"/>
      </rPr>
      <t xml:space="preserve">учащиеся по адаптированной образовательной программе для обучающихся с умственной отсталостью </t>
    </r>
  </si>
  <si>
    <r>
      <t xml:space="preserve">    -  </t>
    </r>
    <r>
      <rPr>
        <b/>
        <sz val="9"/>
        <color indexed="10"/>
        <rFont val="Arial Cyr"/>
        <family val="0"/>
      </rPr>
      <t xml:space="preserve">**** </t>
    </r>
    <r>
      <rPr>
        <sz val="9"/>
        <rFont val="Arial Cyr"/>
        <family val="2"/>
      </rPr>
      <t>учащиеся, длительно находящиеся в розыске</t>
    </r>
  </si>
  <si>
    <t>СОУ (степень обученности учащихся)</t>
  </si>
  <si>
    <t>Коэффициент обученности (успеваемость)</t>
  </si>
  <si>
    <t>Коэффициент образования (качество знаний)</t>
  </si>
  <si>
    <t>Разница в количестве аттестованных учащихся по результатам проверки</t>
  </si>
  <si>
    <t xml:space="preserve">Исполнитель </t>
  </si>
  <si>
    <t>тел. рабочий</t>
  </si>
  <si>
    <t>тел. сотовый</t>
  </si>
  <si>
    <t>На начало учебного года (по ОО-1)</t>
  </si>
  <si>
    <t>Выбывших за 1 полугодие                                2016/2017 уч.года</t>
  </si>
  <si>
    <t>Прибывших за 1 полугодие                            2016/2017 уч.года</t>
  </si>
  <si>
    <t>Стало на 31.12.2016</t>
  </si>
  <si>
    <t>по итогам 1 полугодия 2016/2017 уч. года</t>
  </si>
  <si>
    <t>Проверка: количество учащихся в строке "Стало на 31.12.2016" равно сумме строки "ВСЕГО аттестовано" и сумме строк "НЕ аттестованы по объективным причинам":                          *,  **,  ***,  ****</t>
  </si>
  <si>
    <t>Кундюковская сош</t>
  </si>
  <si>
    <t>Сидорова Н.А.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</si>
</sst>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1"/>
      <name val="Arial Cyr"/>
      <family val="0"/>
    </font>
    <font>
      <b/>
      <sz val="12"/>
      <color indexed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2"/>
      <name val="Arial Cyr"/>
      <family val="2"/>
    </font>
    <font>
      <sz val="9"/>
      <color indexed="12"/>
      <name val="Arial Cyr"/>
      <family val="0"/>
    </font>
    <font>
      <sz val="8"/>
      <name val="Arial Cyr"/>
      <family val="0"/>
    </font>
    <font>
      <sz val="11"/>
      <name val="Arial Cyr"/>
      <family val="2"/>
    </font>
    <font>
      <b/>
      <sz val="8"/>
      <name val="Arial Cyr"/>
      <family val="0"/>
    </font>
    <font>
      <b/>
      <sz val="12"/>
      <color indexed="10"/>
      <name val="Arial Cyr"/>
      <family val="2"/>
    </font>
    <font>
      <b/>
      <sz val="9"/>
      <name val="Arial Cyr"/>
      <family val="0"/>
    </font>
    <font>
      <b/>
      <sz val="12"/>
      <color indexed="14"/>
      <name val="Arial Cyr"/>
      <family val="2"/>
    </font>
    <font>
      <sz val="10"/>
      <color indexed="12"/>
      <name val="Arial Cyr"/>
      <family val="2"/>
    </font>
    <font>
      <b/>
      <sz val="10"/>
      <color indexed="12"/>
      <name val="Arial Cyr"/>
      <family val="2"/>
    </font>
    <font>
      <sz val="9"/>
      <color indexed="10"/>
      <name val="Arial Cyr"/>
      <family val="0"/>
    </font>
    <font>
      <sz val="9"/>
      <color indexed="9"/>
      <name val="Arial Cyr"/>
      <family val="0"/>
    </font>
    <font>
      <b/>
      <sz val="9"/>
      <color indexed="10"/>
      <name val="Arial Cyr"/>
      <family val="0"/>
    </font>
    <font>
      <sz val="10"/>
      <color indexed="10"/>
      <name val="Arial Cyr"/>
      <family val="0"/>
    </font>
    <font>
      <b/>
      <sz val="6"/>
      <color indexed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0" fontId="10" fillId="33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0" fontId="12" fillId="33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left" vertical="center" wrapText="1"/>
      <protection locked="0"/>
    </xf>
    <xf numFmtId="0" fontId="15" fillId="0" borderId="13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right" vertical="center" wrapText="1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17" fillId="33" borderId="11" xfId="0" applyFont="1" applyFill="1" applyBorder="1" applyAlignment="1" applyProtection="1">
      <alignment horizontal="center" vertical="center"/>
      <protection/>
    </xf>
    <xf numFmtId="0" fontId="17" fillId="33" borderId="12" xfId="0" applyFont="1" applyFill="1" applyBorder="1" applyAlignment="1" applyProtection="1">
      <alignment horizontal="center" vertical="center"/>
      <protection/>
    </xf>
    <xf numFmtId="0" fontId="17" fillId="33" borderId="13" xfId="0" applyFont="1" applyFill="1" applyBorder="1" applyAlignment="1" applyProtection="1">
      <alignment horizontal="center" vertical="center"/>
      <protection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/>
      <protection locked="0"/>
    </xf>
    <xf numFmtId="0" fontId="5" fillId="34" borderId="14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right" vertical="center" wrapText="1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35" borderId="11" xfId="0" applyFill="1" applyBorder="1" applyAlignment="1" applyProtection="1">
      <alignment horizontal="center" vertical="center"/>
      <protection locked="0"/>
    </xf>
    <xf numFmtId="4" fontId="5" fillId="0" borderId="17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4" fillId="34" borderId="14" xfId="0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 applyProtection="1">
      <alignment horizontal="center" vertical="center"/>
      <protection locked="0"/>
    </xf>
    <xf numFmtId="0" fontId="5" fillId="35" borderId="11" xfId="0" applyFont="1" applyFill="1" applyBorder="1" applyAlignment="1" applyProtection="1">
      <alignment horizontal="center" vertical="center"/>
      <protection locked="0"/>
    </xf>
    <xf numFmtId="0" fontId="5" fillId="34" borderId="11" xfId="0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5" fillId="34" borderId="13" xfId="0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left" vertical="center" wrapText="1"/>
      <protection locked="0"/>
    </xf>
    <xf numFmtId="0" fontId="0" fillId="35" borderId="13" xfId="0" applyFill="1" applyBorder="1" applyAlignment="1" applyProtection="1">
      <alignment horizontal="center" vertical="center"/>
      <protection locked="0"/>
    </xf>
    <xf numFmtId="0" fontId="5" fillId="35" borderId="12" xfId="0" applyFont="1" applyFill="1" applyBorder="1" applyAlignment="1" applyProtection="1">
      <alignment horizontal="center" vertical="center"/>
      <protection/>
    </xf>
    <xf numFmtId="0" fontId="15" fillId="35" borderId="13" xfId="0" applyFont="1" applyFill="1" applyBorder="1" applyAlignment="1" applyProtection="1">
      <alignment horizontal="center" vertical="center"/>
      <protection/>
    </xf>
    <xf numFmtId="0" fontId="15" fillId="35" borderId="11" xfId="0" applyFont="1" applyFill="1" applyBorder="1" applyAlignment="1" applyProtection="1">
      <alignment horizontal="center" vertical="center"/>
      <protection/>
    </xf>
    <xf numFmtId="0" fontId="15" fillId="35" borderId="12" xfId="0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5" fillId="34" borderId="14" xfId="0" applyFont="1" applyFill="1" applyBorder="1" applyAlignment="1" applyProtection="1">
      <alignment horizontal="center" vertical="center" wrapText="1"/>
      <protection locked="0"/>
    </xf>
    <xf numFmtId="164" fontId="8" fillId="35" borderId="10" xfId="0" applyNumberFormat="1" applyFont="1" applyFill="1" applyBorder="1" applyAlignment="1" applyProtection="1">
      <alignment horizontal="center" vertical="center"/>
      <protection locked="0"/>
    </xf>
    <xf numFmtId="164" fontId="8" fillId="35" borderId="11" xfId="0" applyNumberFormat="1" applyFont="1" applyFill="1" applyBorder="1" applyAlignment="1" applyProtection="1">
      <alignment horizontal="center" vertical="center"/>
      <protection locked="0"/>
    </xf>
    <xf numFmtId="164" fontId="8" fillId="34" borderId="11" xfId="0" applyNumberFormat="1" applyFont="1" applyFill="1" applyBorder="1" applyAlignment="1" applyProtection="1">
      <alignment horizontal="center" vertical="center"/>
      <protection/>
    </xf>
    <xf numFmtId="164" fontId="6" fillId="34" borderId="11" xfId="0" applyNumberFormat="1" applyFont="1" applyFill="1" applyBorder="1" applyAlignment="1" applyProtection="1">
      <alignment horizontal="center" vertical="center"/>
      <protection/>
    </xf>
    <xf numFmtId="164" fontId="6" fillId="34" borderId="12" xfId="0" applyNumberFormat="1" applyFont="1" applyFill="1" applyBorder="1" applyAlignment="1" applyProtection="1">
      <alignment horizontal="center" vertical="center"/>
      <protection/>
    </xf>
    <xf numFmtId="164" fontId="8" fillId="34" borderId="10" xfId="0" applyNumberFormat="1" applyFont="1" applyFill="1" applyBorder="1" applyAlignment="1" applyProtection="1">
      <alignment horizontal="center" vertical="center"/>
      <protection/>
    </xf>
    <xf numFmtId="164" fontId="8" fillId="34" borderId="13" xfId="0" applyNumberFormat="1" applyFont="1" applyFill="1" applyBorder="1" applyAlignment="1" applyProtection="1">
      <alignment horizontal="center" vertical="center"/>
      <protection/>
    </xf>
    <xf numFmtId="164" fontId="8" fillId="34" borderId="12" xfId="0" applyNumberFormat="1" applyFont="1" applyFill="1" applyBorder="1" applyAlignment="1" applyProtection="1">
      <alignment horizontal="center" vertical="center"/>
      <protection/>
    </xf>
    <xf numFmtId="0" fontId="5" fillId="36" borderId="14" xfId="0" applyFont="1" applyFill="1" applyBorder="1" applyAlignment="1" applyProtection="1">
      <alignment horizontal="center" vertical="center" wrapText="1"/>
      <protection locked="0"/>
    </xf>
    <xf numFmtId="164" fontId="11" fillId="35" borderId="10" xfId="0" applyNumberFormat="1" applyFont="1" applyFill="1" applyBorder="1" applyAlignment="1" applyProtection="1">
      <alignment horizontal="center" vertical="center"/>
      <protection locked="0"/>
    </xf>
    <xf numFmtId="164" fontId="11" fillId="35" borderId="11" xfId="0" applyNumberFormat="1" applyFont="1" applyFill="1" applyBorder="1" applyAlignment="1" applyProtection="1">
      <alignment horizontal="center" vertical="center"/>
      <protection locked="0"/>
    </xf>
    <xf numFmtId="164" fontId="11" fillId="36" borderId="11" xfId="0" applyNumberFormat="1" applyFont="1" applyFill="1" applyBorder="1" applyAlignment="1" applyProtection="1">
      <alignment horizontal="center" vertical="center"/>
      <protection/>
    </xf>
    <xf numFmtId="164" fontId="3" fillId="36" borderId="11" xfId="0" applyNumberFormat="1" applyFont="1" applyFill="1" applyBorder="1" applyAlignment="1" applyProtection="1">
      <alignment horizontal="center" vertical="center"/>
      <protection/>
    </xf>
    <xf numFmtId="164" fontId="3" fillId="36" borderId="12" xfId="0" applyNumberFormat="1" applyFont="1" applyFill="1" applyBorder="1" applyAlignment="1" applyProtection="1">
      <alignment horizontal="center" vertical="center"/>
      <protection/>
    </xf>
    <xf numFmtId="164" fontId="11" fillId="36" borderId="10" xfId="0" applyNumberFormat="1" applyFont="1" applyFill="1" applyBorder="1" applyAlignment="1" applyProtection="1">
      <alignment horizontal="center" vertical="center"/>
      <protection/>
    </xf>
    <xf numFmtId="164" fontId="11" fillId="36" borderId="13" xfId="0" applyNumberFormat="1" applyFont="1" applyFill="1" applyBorder="1" applyAlignment="1" applyProtection="1">
      <alignment horizontal="center" vertical="center"/>
      <protection/>
    </xf>
    <xf numFmtId="164" fontId="11" fillId="36" borderId="12" xfId="0" applyNumberFormat="1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164" fontId="11" fillId="33" borderId="11" xfId="0" applyNumberFormat="1" applyFont="1" applyFill="1" applyBorder="1" applyAlignment="1" applyProtection="1">
      <alignment horizontal="center" vertical="center"/>
      <protection/>
    </xf>
    <xf numFmtId="164" fontId="3" fillId="33" borderId="11" xfId="0" applyNumberFormat="1" applyFont="1" applyFill="1" applyBorder="1" applyAlignment="1" applyProtection="1">
      <alignment horizontal="center" vertical="center"/>
      <protection/>
    </xf>
    <xf numFmtId="164" fontId="3" fillId="33" borderId="12" xfId="0" applyNumberFormat="1" applyFont="1" applyFill="1" applyBorder="1" applyAlignment="1" applyProtection="1">
      <alignment horizontal="center" vertical="center"/>
      <protection/>
    </xf>
    <xf numFmtId="164" fontId="11" fillId="33" borderId="10" xfId="0" applyNumberFormat="1" applyFont="1" applyFill="1" applyBorder="1" applyAlignment="1" applyProtection="1">
      <alignment horizontal="center" vertical="center"/>
      <protection/>
    </xf>
    <xf numFmtId="164" fontId="11" fillId="33" borderId="13" xfId="0" applyNumberFormat="1" applyFont="1" applyFill="1" applyBorder="1" applyAlignment="1" applyProtection="1">
      <alignment horizontal="center" vertical="center"/>
      <protection/>
    </xf>
    <xf numFmtId="164" fontId="11" fillId="33" borderId="12" xfId="0" applyNumberFormat="1" applyFont="1" applyFill="1" applyBorder="1" applyAlignment="1" applyProtection="1">
      <alignment horizontal="center" vertical="center"/>
      <protection/>
    </xf>
    <xf numFmtId="0" fontId="21" fillId="34" borderId="18" xfId="0" applyFont="1" applyFill="1" applyBorder="1" applyAlignment="1" applyProtection="1">
      <alignment horizontal="left" vertical="center" wrapText="1"/>
      <protection locked="0"/>
    </xf>
    <xf numFmtId="0" fontId="22" fillId="34" borderId="19" xfId="0" applyFont="1" applyFill="1" applyBorder="1" applyAlignment="1" applyProtection="1">
      <alignment horizontal="center" vertical="center"/>
      <protection/>
    </xf>
    <xf numFmtId="0" fontId="22" fillId="34" borderId="20" xfId="0" applyFont="1" applyFill="1" applyBorder="1" applyAlignment="1" applyProtection="1">
      <alignment horizontal="center" vertical="center"/>
      <protection/>
    </xf>
    <xf numFmtId="0" fontId="22" fillId="34" borderId="21" xfId="0" applyFont="1" applyFill="1" applyBorder="1" applyAlignment="1" applyProtection="1">
      <alignment horizontal="center" vertical="center"/>
      <protection/>
    </xf>
    <xf numFmtId="0" fontId="22" fillId="34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/>
      <protection locked="0"/>
    </xf>
    <xf numFmtId="0" fontId="21" fillId="0" borderId="14" xfId="0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right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24" fillId="0" borderId="0" xfId="0" applyFont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right"/>
      <protection locked="0"/>
    </xf>
    <xf numFmtId="0" fontId="26" fillId="0" borderId="0" xfId="0" applyFont="1" applyAlignment="1">
      <alignment/>
    </xf>
    <xf numFmtId="0" fontId="25" fillId="0" borderId="26" xfId="0" applyFont="1" applyBorder="1" applyAlignment="1" applyProtection="1">
      <alignment horizontal="center" wrapText="1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6" fillId="33" borderId="30" xfId="0" applyFont="1" applyFill="1" applyBorder="1" applyAlignment="1" applyProtection="1">
      <alignment horizontal="center" vertical="center"/>
      <protection locked="0"/>
    </xf>
    <xf numFmtId="0" fontId="6" fillId="33" borderId="31" xfId="0" applyFont="1" applyFill="1" applyBorder="1" applyAlignment="1" applyProtection="1">
      <alignment horizontal="center" vertical="center"/>
      <protection locked="0"/>
    </xf>
    <xf numFmtId="0" fontId="6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11" fillId="33" borderId="11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34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10" fillId="33" borderId="13" xfId="0" applyFont="1" applyFill="1" applyBorder="1" applyAlignment="1" applyProtection="1">
      <alignment horizontal="center" vertical="center" wrapText="1"/>
      <protection locked="0"/>
    </xf>
    <xf numFmtId="0" fontId="10" fillId="33" borderId="11" xfId="0" applyFont="1" applyFill="1" applyBorder="1" applyAlignment="1" applyProtection="1">
      <alignment horizontal="center" vertical="center" wrapText="1"/>
      <protection locked="0"/>
    </xf>
    <xf numFmtId="0" fontId="11" fillId="33" borderId="12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36" xfId="0" applyBorder="1" applyAlignment="1" applyProtection="1">
      <alignment horizontal="left"/>
      <protection locked="0"/>
    </xf>
    <xf numFmtId="0" fontId="11" fillId="33" borderId="13" xfId="0" applyFont="1" applyFill="1" applyBorder="1" applyAlignment="1" applyProtection="1">
      <alignment horizontal="center" vertical="center" wrapText="1"/>
      <protection locked="0"/>
    </xf>
    <xf numFmtId="0" fontId="11" fillId="33" borderId="11" xfId="0" applyFont="1" applyFill="1" applyBorder="1" applyAlignment="1" applyProtection="1">
      <alignment horizontal="center" vertical="center" wrapText="1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CV32"/>
  <sheetViews>
    <sheetView tabSelected="1" view="pageBreakPreview" zoomScale="80" zoomScaleSheetLayoutView="80" zoomScalePageLayoutView="0" workbookViewId="0" topLeftCell="A1">
      <pane xSplit="1" ySplit="8" topLeftCell="O2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C20" sqref="AC20"/>
    </sheetView>
  </sheetViews>
  <sheetFormatPr defaultColWidth="9.00390625" defaultRowHeight="12.75"/>
  <cols>
    <col min="1" max="1" width="37.75390625" style="1" customWidth="1"/>
    <col min="2" max="2" width="6.625" style="1" customWidth="1"/>
    <col min="3" max="3" width="7.875" style="1" customWidth="1"/>
    <col min="4" max="4" width="7.125" style="1" customWidth="1"/>
    <col min="5" max="5" width="8.125" style="1" customWidth="1"/>
    <col min="6" max="6" width="7.625" style="1" customWidth="1"/>
    <col min="7" max="9" width="8.125" style="1" customWidth="1"/>
    <col min="10" max="10" width="7.75390625" style="1" customWidth="1"/>
    <col min="11" max="11" width="8.125" style="1" customWidth="1"/>
    <col min="12" max="12" width="7.875" style="1" customWidth="1"/>
    <col min="13" max="13" width="8.00390625" style="1" customWidth="1"/>
    <col min="14" max="14" width="7.125" style="1" customWidth="1"/>
    <col min="15" max="15" width="8.375" style="1" customWidth="1"/>
    <col min="16" max="16" width="7.375" style="1" customWidth="1"/>
    <col min="17" max="17" width="8.625" style="1" customWidth="1"/>
    <col min="18" max="18" width="6.625" style="1" customWidth="1"/>
    <col min="19" max="23" width="7.625" style="1" customWidth="1"/>
    <col min="24" max="26" width="8.75390625" style="1" customWidth="1"/>
    <col min="27" max="27" width="8.25390625" style="1" customWidth="1"/>
    <col min="28" max="28" width="8.375" style="1" customWidth="1"/>
    <col min="29" max="29" width="9.25390625" style="1" bestFit="1" customWidth="1"/>
    <col min="30" max="30" width="9.125" style="1" customWidth="1"/>
    <col min="31" max="31" width="9.25390625" style="1" bestFit="1" customWidth="1"/>
    <col min="34" max="34" width="37.75390625" style="0" customWidth="1"/>
    <col min="35" max="35" width="7.625" style="0" customWidth="1"/>
    <col min="36" max="36" width="7.875" style="0" customWidth="1"/>
    <col min="37" max="37" width="7.75390625" style="0" customWidth="1"/>
    <col min="38" max="38" width="8.125" style="0" customWidth="1"/>
    <col min="39" max="39" width="7.625" style="0" customWidth="1"/>
    <col min="40" max="42" width="8.125" style="0" customWidth="1"/>
    <col min="43" max="43" width="7.75390625" style="0" customWidth="1"/>
    <col min="44" max="44" width="8.125" style="0" customWidth="1"/>
    <col min="45" max="45" width="7.875" style="0" customWidth="1"/>
    <col min="46" max="46" width="8.00390625" style="0" customWidth="1"/>
    <col min="47" max="47" width="7.125" style="0" customWidth="1"/>
    <col min="48" max="48" width="8.375" style="0" customWidth="1"/>
    <col min="49" max="49" width="7.375" style="0" customWidth="1"/>
    <col min="50" max="50" width="8.625" style="0" customWidth="1"/>
    <col min="51" max="51" width="6.625" style="0" customWidth="1"/>
    <col min="52" max="56" width="7.625" style="0" customWidth="1"/>
    <col min="57" max="59" width="8.75390625" style="0" customWidth="1"/>
    <col min="60" max="60" width="8.25390625" style="0" customWidth="1"/>
    <col min="61" max="61" width="8.375" style="0" customWidth="1"/>
    <col min="62" max="62" width="9.25390625" style="0" bestFit="1" customWidth="1"/>
    <col min="64" max="64" width="9.25390625" style="0" bestFit="1" customWidth="1"/>
    <col min="66" max="66" width="37.75390625" style="0" customWidth="1"/>
    <col min="67" max="67" width="7.625" style="0" customWidth="1"/>
    <col min="68" max="68" width="7.875" style="0" customWidth="1"/>
    <col min="69" max="69" width="7.75390625" style="0" customWidth="1"/>
    <col min="70" max="70" width="8.125" style="0" customWidth="1"/>
    <col min="71" max="71" width="7.625" style="0" customWidth="1"/>
    <col min="72" max="74" width="8.125" style="0" customWidth="1"/>
    <col min="75" max="75" width="7.75390625" style="0" customWidth="1"/>
    <col min="76" max="76" width="8.125" style="0" customWidth="1"/>
    <col min="77" max="77" width="7.875" style="0" customWidth="1"/>
    <col min="78" max="78" width="8.00390625" style="0" customWidth="1"/>
    <col min="79" max="79" width="7.125" style="0" customWidth="1"/>
    <col min="80" max="80" width="8.375" style="0" customWidth="1"/>
    <col min="81" max="81" width="7.375" style="0" customWidth="1"/>
    <col min="82" max="82" width="8.625" style="0" customWidth="1"/>
    <col min="83" max="83" width="6.625" style="0" customWidth="1"/>
    <col min="84" max="88" width="7.625" style="0" customWidth="1"/>
    <col min="89" max="91" width="8.75390625" style="0" customWidth="1"/>
    <col min="92" max="92" width="8.25390625" style="0" customWidth="1"/>
    <col min="93" max="93" width="8.375" style="0" customWidth="1"/>
    <col min="94" max="94" width="9.25390625" style="0" bestFit="1" customWidth="1"/>
    <col min="96" max="96" width="9.25390625" style="0" bestFit="1" customWidth="1"/>
    <col min="97" max="16384" width="9.125" style="1" customWidth="1"/>
  </cols>
  <sheetData>
    <row r="1" ht="18.75">
      <c r="W1" s="2" t="s">
        <v>0</v>
      </c>
    </row>
    <row r="3" spans="1:96" s="116" customFormat="1" ht="26.25" customHeight="1">
      <c r="A3" s="116" t="s">
        <v>1</v>
      </c>
      <c r="I3" s="119"/>
      <c r="J3" s="119"/>
      <c r="K3" s="120"/>
      <c r="L3" s="120"/>
      <c r="M3" s="123" t="s">
        <v>49</v>
      </c>
      <c r="N3" s="123"/>
      <c r="O3" s="123"/>
      <c r="P3" s="123"/>
      <c r="Q3" s="123"/>
      <c r="T3" s="117"/>
      <c r="U3" s="117"/>
      <c r="V3" s="117"/>
      <c r="W3" s="121" t="s">
        <v>47</v>
      </c>
      <c r="AA3" s="118"/>
      <c r="AB3" s="118"/>
      <c r="AC3" s="118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</row>
    <row r="4" spans="1:29" ht="15">
      <c r="A4" s="3"/>
      <c r="B4" s="3"/>
      <c r="C4" s="3"/>
      <c r="D4" s="4"/>
      <c r="E4" s="4"/>
      <c r="F4" s="4"/>
      <c r="G4" s="4"/>
      <c r="H4" s="4"/>
      <c r="J4" s="5"/>
      <c r="L4" s="5"/>
      <c r="M4" s="124"/>
      <c r="N4" s="124"/>
      <c r="O4" s="124"/>
      <c r="P4" s="124"/>
      <c r="Q4" s="124"/>
      <c r="R4" s="6"/>
      <c r="S4" s="6"/>
      <c r="T4" s="6"/>
      <c r="U4" s="6"/>
      <c r="V4" s="6"/>
      <c r="W4" s="6"/>
      <c r="X4" s="4"/>
      <c r="Y4" s="4"/>
      <c r="Z4" s="4"/>
      <c r="AA4" s="7"/>
      <c r="AB4" s="7"/>
      <c r="AC4" s="7"/>
    </row>
    <row r="5" spans="1:29" ht="9.75" customHeight="1" thickBot="1">
      <c r="A5" s="3"/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4"/>
      <c r="Y5" s="4"/>
      <c r="Z5" s="4"/>
      <c r="AA5" s="7"/>
      <c r="AB5" s="7"/>
      <c r="AC5" s="7"/>
    </row>
    <row r="6" spans="1:29" ht="15.75" customHeight="1">
      <c r="A6" s="125" t="s">
        <v>2</v>
      </c>
      <c r="B6" s="126" t="s">
        <v>3</v>
      </c>
      <c r="C6" s="127"/>
      <c r="D6" s="127"/>
      <c r="E6" s="127"/>
      <c r="F6" s="127"/>
      <c r="G6" s="127"/>
      <c r="H6" s="127"/>
      <c r="I6" s="127"/>
      <c r="J6" s="127"/>
      <c r="K6" s="128"/>
      <c r="L6" s="129" t="s">
        <v>4</v>
      </c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1"/>
      <c r="X6" s="139" t="s">
        <v>5</v>
      </c>
      <c r="Y6" s="127"/>
      <c r="Z6" s="128"/>
      <c r="AA6" s="139" t="s">
        <v>6</v>
      </c>
      <c r="AB6" s="127"/>
      <c r="AC6" s="128"/>
    </row>
    <row r="7" spans="1:29" ht="31.5" customHeight="1">
      <c r="A7" s="125"/>
      <c r="B7" s="144" t="s">
        <v>7</v>
      </c>
      <c r="C7" s="132"/>
      <c r="D7" s="132" t="s">
        <v>8</v>
      </c>
      <c r="E7" s="132"/>
      <c r="F7" s="132" t="s">
        <v>9</v>
      </c>
      <c r="G7" s="132"/>
      <c r="H7" s="132" t="s">
        <v>10</v>
      </c>
      <c r="I7" s="132"/>
      <c r="J7" s="145" t="s">
        <v>11</v>
      </c>
      <c r="K7" s="135"/>
      <c r="L7" s="144" t="s">
        <v>12</v>
      </c>
      <c r="M7" s="132"/>
      <c r="N7" s="132" t="s">
        <v>13</v>
      </c>
      <c r="O7" s="132"/>
      <c r="P7" s="132" t="s">
        <v>14</v>
      </c>
      <c r="Q7" s="132"/>
      <c r="R7" s="132" t="s">
        <v>15</v>
      </c>
      <c r="S7" s="132"/>
      <c r="T7" s="132" t="s">
        <v>16</v>
      </c>
      <c r="U7" s="132"/>
      <c r="V7" s="133" t="s">
        <v>17</v>
      </c>
      <c r="W7" s="134"/>
      <c r="X7" s="142" t="s">
        <v>18</v>
      </c>
      <c r="Y7" s="143" t="s">
        <v>19</v>
      </c>
      <c r="Z7" s="135" t="s">
        <v>20</v>
      </c>
      <c r="AA7" s="136" t="s">
        <v>21</v>
      </c>
      <c r="AB7" s="137" t="s">
        <v>22</v>
      </c>
      <c r="AC7" s="138" t="s">
        <v>23</v>
      </c>
    </row>
    <row r="8" spans="1:96" s="13" customFormat="1" ht="56.25">
      <c r="A8" s="125"/>
      <c r="B8" s="8" t="s">
        <v>21</v>
      </c>
      <c r="C8" s="9" t="s">
        <v>22</v>
      </c>
      <c r="D8" s="9" t="s">
        <v>21</v>
      </c>
      <c r="E8" s="9" t="s">
        <v>22</v>
      </c>
      <c r="F8" s="9" t="s">
        <v>21</v>
      </c>
      <c r="G8" s="9" t="s">
        <v>22</v>
      </c>
      <c r="H8" s="9" t="s">
        <v>21</v>
      </c>
      <c r="I8" s="9" t="s">
        <v>22</v>
      </c>
      <c r="J8" s="10" t="s">
        <v>21</v>
      </c>
      <c r="K8" s="11" t="s">
        <v>22</v>
      </c>
      <c r="L8" s="8" t="s">
        <v>21</v>
      </c>
      <c r="M8" s="9" t="s">
        <v>22</v>
      </c>
      <c r="N8" s="9" t="s">
        <v>21</v>
      </c>
      <c r="O8" s="9" t="s">
        <v>22</v>
      </c>
      <c r="P8" s="9" t="s">
        <v>21</v>
      </c>
      <c r="Q8" s="9" t="s">
        <v>22</v>
      </c>
      <c r="R8" s="9" t="s">
        <v>21</v>
      </c>
      <c r="S8" s="9" t="s">
        <v>22</v>
      </c>
      <c r="T8" s="9" t="s">
        <v>21</v>
      </c>
      <c r="U8" s="9" t="s">
        <v>22</v>
      </c>
      <c r="V8" s="12" t="s">
        <v>21</v>
      </c>
      <c r="W8" s="11" t="s">
        <v>22</v>
      </c>
      <c r="X8" s="142"/>
      <c r="Y8" s="143"/>
      <c r="Z8" s="135"/>
      <c r="AA8" s="136"/>
      <c r="AB8" s="137"/>
      <c r="AC8" s="138"/>
      <c r="AD8" s="1"/>
      <c r="AE8" s="1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</row>
    <row r="9" spans="1:29" ht="25.5" customHeight="1">
      <c r="A9" s="14" t="s">
        <v>43</v>
      </c>
      <c r="B9" s="15">
        <v>2</v>
      </c>
      <c r="C9" s="16">
        <v>0</v>
      </c>
      <c r="D9" s="16">
        <v>2</v>
      </c>
      <c r="E9" s="16">
        <v>0</v>
      </c>
      <c r="F9" s="16">
        <v>6</v>
      </c>
      <c r="G9" s="16">
        <v>0</v>
      </c>
      <c r="H9" s="16">
        <v>6</v>
      </c>
      <c r="I9" s="16">
        <v>0</v>
      </c>
      <c r="J9" s="17">
        <f>B9+D9+F9+H9</f>
        <v>16</v>
      </c>
      <c r="K9" s="18">
        <f>C9+E9+G9+I9</f>
        <v>0</v>
      </c>
      <c r="L9" s="19">
        <v>8</v>
      </c>
      <c r="M9" s="20">
        <v>0</v>
      </c>
      <c r="N9" s="20">
        <v>4</v>
      </c>
      <c r="O9" s="20">
        <v>0</v>
      </c>
      <c r="P9" s="20">
        <v>7</v>
      </c>
      <c r="Q9" s="20">
        <v>0</v>
      </c>
      <c r="R9" s="20">
        <v>6</v>
      </c>
      <c r="S9" s="20">
        <v>0</v>
      </c>
      <c r="T9" s="20">
        <v>4</v>
      </c>
      <c r="U9" s="20">
        <v>0</v>
      </c>
      <c r="V9" s="21">
        <f>L9+N9+P9+R9+T9</f>
        <v>29</v>
      </c>
      <c r="W9" s="18">
        <f>M9+O9+Q9+S9+U9</f>
        <v>0</v>
      </c>
      <c r="X9" s="22">
        <v>1</v>
      </c>
      <c r="Y9" s="20">
        <v>1</v>
      </c>
      <c r="Z9" s="18">
        <f>SUM(X9:Y9)</f>
        <v>2</v>
      </c>
      <c r="AA9" s="23">
        <f>J9+V9+Z9</f>
        <v>47</v>
      </c>
      <c r="AB9" s="24">
        <f>K9+W9</f>
        <v>0</v>
      </c>
      <c r="AC9" s="25">
        <f>SUM(AA9:AB9)</f>
        <v>47</v>
      </c>
    </row>
    <row r="10" spans="1:29" ht="30.75" customHeight="1">
      <c r="A10" s="26" t="s">
        <v>44</v>
      </c>
      <c r="B10" s="19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17">
        <f>B10+D10+F10+H10</f>
        <v>0</v>
      </c>
      <c r="K10" s="18">
        <f>C10+E10+G10+I10</f>
        <v>0</v>
      </c>
      <c r="L10" s="19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1">
        <f aca="true" t="shared" si="0" ref="V10:W23">L10+N10+P10+R10+T10</f>
        <v>0</v>
      </c>
      <c r="W10" s="18">
        <f t="shared" si="0"/>
        <v>0</v>
      </c>
      <c r="X10" s="22">
        <v>0</v>
      </c>
      <c r="Y10" s="20">
        <v>0</v>
      </c>
      <c r="Z10" s="18">
        <f>SUM(X10:Y10)</f>
        <v>0</v>
      </c>
      <c r="AA10" s="27">
        <f aca="true" t="shared" si="1" ref="AA10:AA23">J10+V10+Z10</f>
        <v>0</v>
      </c>
      <c r="AB10" s="28">
        <f aca="true" t="shared" si="2" ref="AB10:AB23">K10+W10</f>
        <v>0</v>
      </c>
      <c r="AC10" s="29">
        <f aca="true" t="shared" si="3" ref="AC10:AC23">SUM(AA10:AB10)</f>
        <v>0</v>
      </c>
    </row>
    <row r="11" spans="1:96" s="40" customFormat="1" ht="24" customHeight="1">
      <c r="A11" s="30" t="s">
        <v>24</v>
      </c>
      <c r="B11" s="31">
        <v>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3">
        <f aca="true" t="shared" si="4" ref="J11:K23">B11+D11+F11+H11</f>
        <v>0</v>
      </c>
      <c r="K11" s="34">
        <f t="shared" si="4"/>
        <v>0</v>
      </c>
      <c r="L11" s="31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5">
        <f t="shared" si="0"/>
        <v>0</v>
      </c>
      <c r="W11" s="34">
        <f t="shared" si="0"/>
        <v>0</v>
      </c>
      <c r="X11" s="36">
        <v>0</v>
      </c>
      <c r="Y11" s="32">
        <v>0</v>
      </c>
      <c r="Z11" s="34">
        <f>SUM(X11:Y11)</f>
        <v>0</v>
      </c>
      <c r="AA11" s="37">
        <f t="shared" si="1"/>
        <v>0</v>
      </c>
      <c r="AB11" s="38">
        <f t="shared" si="2"/>
        <v>0</v>
      </c>
      <c r="AC11" s="39">
        <f t="shared" si="3"/>
        <v>0</v>
      </c>
      <c r="AD11" s="1"/>
      <c r="AE11" s="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</row>
    <row r="12" spans="1:29" ht="28.5" customHeight="1">
      <c r="A12" s="26" t="s">
        <v>45</v>
      </c>
      <c r="B12" s="19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17">
        <f t="shared" si="4"/>
        <v>0</v>
      </c>
      <c r="K12" s="18">
        <f t="shared" si="4"/>
        <v>0</v>
      </c>
      <c r="L12" s="19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1">
        <f t="shared" si="0"/>
        <v>0</v>
      </c>
      <c r="W12" s="18">
        <f t="shared" si="0"/>
        <v>0</v>
      </c>
      <c r="X12" s="22">
        <v>1</v>
      </c>
      <c r="Y12" s="20">
        <v>0</v>
      </c>
      <c r="Z12" s="18">
        <f>SUM(X12:Y12)</f>
        <v>1</v>
      </c>
      <c r="AA12" s="27">
        <f t="shared" si="1"/>
        <v>1</v>
      </c>
      <c r="AB12" s="28">
        <f t="shared" si="2"/>
        <v>0</v>
      </c>
      <c r="AC12" s="29">
        <f t="shared" si="3"/>
        <v>1</v>
      </c>
    </row>
    <row r="13" spans="1:96" s="40" customFormat="1" ht="24" customHeight="1">
      <c r="A13" s="30" t="s">
        <v>25</v>
      </c>
      <c r="B13" s="31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3">
        <f t="shared" si="4"/>
        <v>0</v>
      </c>
      <c r="K13" s="34">
        <f t="shared" si="4"/>
        <v>0</v>
      </c>
      <c r="L13" s="31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5">
        <f t="shared" si="0"/>
        <v>0</v>
      </c>
      <c r="W13" s="34">
        <f t="shared" si="0"/>
        <v>0</v>
      </c>
      <c r="X13" s="36">
        <v>0</v>
      </c>
      <c r="Y13" s="32">
        <v>0</v>
      </c>
      <c r="Z13" s="34">
        <f>SUM(X13:Y13)</f>
        <v>0</v>
      </c>
      <c r="AA13" s="37">
        <f t="shared" si="1"/>
        <v>0</v>
      </c>
      <c r="AB13" s="38">
        <f t="shared" si="2"/>
        <v>0</v>
      </c>
      <c r="AC13" s="39">
        <f t="shared" si="3"/>
        <v>0</v>
      </c>
      <c r="AD13" s="1"/>
      <c r="AE13" s="1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</row>
    <row r="14" spans="1:100" ht="16.5" thickBot="1">
      <c r="A14" s="41" t="s">
        <v>46</v>
      </c>
      <c r="B14" s="42">
        <f aca="true" t="shared" si="5" ref="B14:I14">B9-B10+B12</f>
        <v>2</v>
      </c>
      <c r="C14" s="43">
        <f t="shared" si="5"/>
        <v>0</v>
      </c>
      <c r="D14" s="43">
        <f t="shared" si="5"/>
        <v>2</v>
      </c>
      <c r="E14" s="43">
        <f t="shared" si="5"/>
        <v>0</v>
      </c>
      <c r="F14" s="43">
        <f t="shared" si="5"/>
        <v>6</v>
      </c>
      <c r="G14" s="43">
        <f t="shared" si="5"/>
        <v>0</v>
      </c>
      <c r="H14" s="43">
        <f t="shared" si="5"/>
        <v>6</v>
      </c>
      <c r="I14" s="43">
        <f t="shared" si="5"/>
        <v>0</v>
      </c>
      <c r="J14" s="44">
        <f t="shared" si="4"/>
        <v>16</v>
      </c>
      <c r="K14" s="45">
        <f t="shared" si="4"/>
        <v>0</v>
      </c>
      <c r="L14" s="42">
        <f aca="true" t="shared" si="6" ref="L14:AC14">L9-L10+L12</f>
        <v>8</v>
      </c>
      <c r="M14" s="43">
        <f t="shared" si="6"/>
        <v>0</v>
      </c>
      <c r="N14" s="43">
        <f t="shared" si="6"/>
        <v>4</v>
      </c>
      <c r="O14" s="43">
        <f t="shared" si="6"/>
        <v>0</v>
      </c>
      <c r="P14" s="43">
        <f t="shared" si="6"/>
        <v>7</v>
      </c>
      <c r="Q14" s="43">
        <f t="shared" si="6"/>
        <v>0</v>
      </c>
      <c r="R14" s="43">
        <f t="shared" si="6"/>
        <v>6</v>
      </c>
      <c r="S14" s="43">
        <v>0</v>
      </c>
      <c r="T14" s="43">
        <f t="shared" si="6"/>
        <v>4</v>
      </c>
      <c r="U14" s="43">
        <f t="shared" si="6"/>
        <v>0</v>
      </c>
      <c r="V14" s="46">
        <f t="shared" si="6"/>
        <v>29</v>
      </c>
      <c r="W14" s="45">
        <f t="shared" si="6"/>
        <v>0</v>
      </c>
      <c r="X14" s="47">
        <f t="shared" si="6"/>
        <v>2</v>
      </c>
      <c r="Y14" s="43">
        <f t="shared" si="6"/>
        <v>1</v>
      </c>
      <c r="Z14" s="48">
        <f t="shared" si="6"/>
        <v>3</v>
      </c>
      <c r="AA14" s="47">
        <f t="shared" si="6"/>
        <v>48</v>
      </c>
      <c r="AB14" s="43">
        <f t="shared" si="6"/>
        <v>0</v>
      </c>
      <c r="AC14" s="48">
        <f t="shared" si="6"/>
        <v>48</v>
      </c>
      <c r="CS14" s="43">
        <f>AB14-BM14</f>
        <v>0</v>
      </c>
      <c r="CT14" s="48">
        <f>AC14-BN14</f>
        <v>48</v>
      </c>
      <c r="CU14" s="49">
        <f>AD14-BO14</f>
        <v>0</v>
      </c>
      <c r="CV14" s="50">
        <f>AE14-BP14</f>
        <v>0</v>
      </c>
    </row>
    <row r="15" spans="1:31" ht="25.5" customHeight="1" thickBot="1">
      <c r="A15" s="51" t="s">
        <v>26</v>
      </c>
      <c r="B15" s="52"/>
      <c r="C15" s="53"/>
      <c r="D15" s="20">
        <v>0</v>
      </c>
      <c r="E15" s="20">
        <v>0</v>
      </c>
      <c r="F15" s="20">
        <v>1</v>
      </c>
      <c r="G15" s="20">
        <v>0</v>
      </c>
      <c r="H15" s="20">
        <v>1</v>
      </c>
      <c r="I15" s="20">
        <v>0</v>
      </c>
      <c r="J15" s="17">
        <f t="shared" si="4"/>
        <v>2</v>
      </c>
      <c r="K15" s="18">
        <f t="shared" si="4"/>
        <v>0</v>
      </c>
      <c r="L15" s="19">
        <v>3</v>
      </c>
      <c r="M15" s="20">
        <v>0</v>
      </c>
      <c r="N15" s="20">
        <v>2</v>
      </c>
      <c r="O15" s="20">
        <v>0</v>
      </c>
      <c r="P15" s="20">
        <v>1</v>
      </c>
      <c r="Q15" s="20">
        <v>0</v>
      </c>
      <c r="R15" s="20">
        <v>0</v>
      </c>
      <c r="S15" s="20">
        <v>0</v>
      </c>
      <c r="T15" s="20">
        <v>1</v>
      </c>
      <c r="U15" s="20">
        <v>0</v>
      </c>
      <c r="V15" s="21">
        <f t="shared" si="0"/>
        <v>7</v>
      </c>
      <c r="W15" s="18">
        <f t="shared" si="0"/>
        <v>0</v>
      </c>
      <c r="X15" s="22">
        <v>0</v>
      </c>
      <c r="Y15" s="20">
        <v>0</v>
      </c>
      <c r="Z15" s="18">
        <f>SUM(X15:Y15)</f>
        <v>0</v>
      </c>
      <c r="AA15" s="27">
        <f t="shared" si="1"/>
        <v>9</v>
      </c>
      <c r="AB15" s="28">
        <f t="shared" si="2"/>
        <v>0</v>
      </c>
      <c r="AC15" s="29">
        <f t="shared" si="3"/>
        <v>9</v>
      </c>
      <c r="AD15" s="54">
        <f>AA15/AA19*100</f>
        <v>23.076923076923077</v>
      </c>
      <c r="AE15" s="115" t="s">
        <v>27</v>
      </c>
    </row>
    <row r="16" spans="1:31" ht="15.75">
      <c r="A16" s="55" t="s">
        <v>28</v>
      </c>
      <c r="B16" s="52"/>
      <c r="C16" s="53"/>
      <c r="D16" s="20">
        <v>0</v>
      </c>
      <c r="E16" s="20">
        <v>0</v>
      </c>
      <c r="F16" s="20">
        <v>2</v>
      </c>
      <c r="G16" s="20">
        <v>0</v>
      </c>
      <c r="H16" s="20">
        <v>2</v>
      </c>
      <c r="I16" s="20">
        <v>0</v>
      </c>
      <c r="J16" s="17">
        <f t="shared" si="4"/>
        <v>4</v>
      </c>
      <c r="K16" s="18">
        <f t="shared" si="4"/>
        <v>0</v>
      </c>
      <c r="L16" s="19">
        <v>2</v>
      </c>
      <c r="M16" s="20">
        <v>0</v>
      </c>
      <c r="N16" s="20">
        <v>1</v>
      </c>
      <c r="O16" s="20">
        <v>0</v>
      </c>
      <c r="P16" s="20">
        <v>0</v>
      </c>
      <c r="Q16" s="20">
        <v>0</v>
      </c>
      <c r="R16" s="20">
        <v>1</v>
      </c>
      <c r="S16" s="20">
        <v>0</v>
      </c>
      <c r="T16" s="20">
        <v>0</v>
      </c>
      <c r="U16" s="20">
        <v>0</v>
      </c>
      <c r="V16" s="21">
        <f t="shared" si="0"/>
        <v>4</v>
      </c>
      <c r="W16" s="18">
        <f t="shared" si="0"/>
        <v>0</v>
      </c>
      <c r="X16" s="22">
        <v>1</v>
      </c>
      <c r="Y16" s="20">
        <v>1</v>
      </c>
      <c r="Z16" s="18">
        <f>SUM(X16:Y16)</f>
        <v>2</v>
      </c>
      <c r="AA16" s="27">
        <f t="shared" si="1"/>
        <v>10</v>
      </c>
      <c r="AB16" s="28">
        <f t="shared" si="2"/>
        <v>0</v>
      </c>
      <c r="AC16" s="29">
        <f t="shared" si="3"/>
        <v>10</v>
      </c>
      <c r="AD16" s="56"/>
      <c r="AE16" s="56"/>
    </row>
    <row r="17" spans="1:31" ht="15.75">
      <c r="A17" s="55" t="s">
        <v>29</v>
      </c>
      <c r="B17" s="52"/>
      <c r="C17" s="53"/>
      <c r="D17" s="20">
        <v>0</v>
      </c>
      <c r="E17" s="20">
        <v>0</v>
      </c>
      <c r="F17" s="20">
        <v>2</v>
      </c>
      <c r="G17" s="20">
        <v>0</v>
      </c>
      <c r="H17" s="20">
        <v>3</v>
      </c>
      <c r="I17" s="20">
        <v>0</v>
      </c>
      <c r="J17" s="17">
        <f t="shared" si="4"/>
        <v>5</v>
      </c>
      <c r="K17" s="18">
        <f t="shared" si="4"/>
        <v>0</v>
      </c>
      <c r="L17" s="19">
        <v>3</v>
      </c>
      <c r="M17" s="20">
        <v>0</v>
      </c>
      <c r="N17" s="20">
        <v>1</v>
      </c>
      <c r="O17" s="20">
        <v>0</v>
      </c>
      <c r="P17" s="20">
        <v>5</v>
      </c>
      <c r="Q17" s="20">
        <v>0</v>
      </c>
      <c r="R17" s="20">
        <v>4</v>
      </c>
      <c r="S17" s="20">
        <v>0</v>
      </c>
      <c r="T17" s="20">
        <v>2</v>
      </c>
      <c r="U17" s="20">
        <v>0</v>
      </c>
      <c r="V17" s="21">
        <f t="shared" si="0"/>
        <v>15</v>
      </c>
      <c r="W17" s="18">
        <f t="shared" si="0"/>
        <v>0</v>
      </c>
      <c r="X17" s="22">
        <v>1</v>
      </c>
      <c r="Y17" s="20">
        <v>0</v>
      </c>
      <c r="Z17" s="18">
        <f>SUM(X17:Y17)</f>
        <v>1</v>
      </c>
      <c r="AA17" s="27">
        <f t="shared" si="1"/>
        <v>21</v>
      </c>
      <c r="AB17" s="28">
        <f t="shared" si="2"/>
        <v>0</v>
      </c>
      <c r="AC17" s="29">
        <f t="shared" si="3"/>
        <v>21</v>
      </c>
      <c r="AD17" s="56"/>
      <c r="AE17" s="56"/>
    </row>
    <row r="18" spans="1:31" ht="15.75">
      <c r="A18" s="55" t="s">
        <v>30</v>
      </c>
      <c r="B18" s="52"/>
      <c r="C18" s="53"/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17">
        <f t="shared" si="4"/>
        <v>0</v>
      </c>
      <c r="K18" s="18">
        <f t="shared" si="4"/>
        <v>0</v>
      </c>
      <c r="L18" s="19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1">
        <f t="shared" si="0"/>
        <v>0</v>
      </c>
      <c r="W18" s="18">
        <f t="shared" si="0"/>
        <v>0</v>
      </c>
      <c r="X18" s="22">
        <v>0</v>
      </c>
      <c r="Y18" s="20">
        <v>0</v>
      </c>
      <c r="Z18" s="18">
        <f>SUM(X18:Y18)</f>
        <v>0</v>
      </c>
      <c r="AA18" s="27">
        <f t="shared" si="1"/>
        <v>0</v>
      </c>
      <c r="AB18" s="28">
        <f t="shared" si="2"/>
        <v>0</v>
      </c>
      <c r="AC18" s="29">
        <f t="shared" si="3"/>
        <v>0</v>
      </c>
      <c r="AD18" s="56"/>
      <c r="AE18" s="56"/>
    </row>
    <row r="19" spans="1:31" ht="27" customHeight="1">
      <c r="A19" s="57" t="s">
        <v>31</v>
      </c>
      <c r="B19" s="58"/>
      <c r="C19" s="59"/>
      <c r="D19" s="60">
        <f aca="true" t="shared" si="7" ref="D19:AB19">SUM(D15:D18)</f>
        <v>0</v>
      </c>
      <c r="E19" s="60">
        <f t="shared" si="7"/>
        <v>0</v>
      </c>
      <c r="F19" s="60">
        <f t="shared" si="7"/>
        <v>5</v>
      </c>
      <c r="G19" s="60">
        <f t="shared" si="7"/>
        <v>0</v>
      </c>
      <c r="H19" s="60">
        <v>5</v>
      </c>
      <c r="I19" s="60">
        <f t="shared" si="7"/>
        <v>0</v>
      </c>
      <c r="J19" s="60">
        <v>10</v>
      </c>
      <c r="K19" s="61">
        <f t="shared" si="7"/>
        <v>0</v>
      </c>
      <c r="L19" s="62">
        <f t="shared" si="7"/>
        <v>8</v>
      </c>
      <c r="M19" s="63">
        <f t="shared" si="7"/>
        <v>0</v>
      </c>
      <c r="N19" s="63">
        <f t="shared" si="7"/>
        <v>4</v>
      </c>
      <c r="O19" s="63">
        <f t="shared" si="7"/>
        <v>0</v>
      </c>
      <c r="P19" s="63">
        <f t="shared" si="7"/>
        <v>6</v>
      </c>
      <c r="Q19" s="63">
        <f t="shared" si="7"/>
        <v>0</v>
      </c>
      <c r="R19" s="63">
        <f t="shared" si="7"/>
        <v>5</v>
      </c>
      <c r="S19" s="63">
        <f t="shared" si="7"/>
        <v>0</v>
      </c>
      <c r="T19" s="63">
        <f t="shared" si="7"/>
        <v>3</v>
      </c>
      <c r="U19" s="63">
        <f t="shared" si="7"/>
        <v>0</v>
      </c>
      <c r="V19" s="64">
        <f t="shared" si="7"/>
        <v>26</v>
      </c>
      <c r="W19" s="61">
        <f t="shared" si="7"/>
        <v>0</v>
      </c>
      <c r="X19" s="65">
        <f t="shared" si="7"/>
        <v>2</v>
      </c>
      <c r="Y19" s="63">
        <f t="shared" si="7"/>
        <v>1</v>
      </c>
      <c r="Z19" s="66">
        <f t="shared" si="7"/>
        <v>3</v>
      </c>
      <c r="AA19" s="65">
        <v>39</v>
      </c>
      <c r="AB19" s="63">
        <f t="shared" si="7"/>
        <v>0</v>
      </c>
      <c r="AC19" s="66">
        <v>39</v>
      </c>
      <c r="AD19" s="56"/>
      <c r="AE19" s="56"/>
    </row>
    <row r="20" spans="1:31" ht="36">
      <c r="A20" s="67" t="s">
        <v>32</v>
      </c>
      <c r="B20" s="19">
        <v>2</v>
      </c>
      <c r="C20" s="20">
        <v>0</v>
      </c>
      <c r="D20" s="20">
        <v>2</v>
      </c>
      <c r="E20" s="20">
        <v>0</v>
      </c>
      <c r="F20" s="20">
        <v>0</v>
      </c>
      <c r="G20" s="20">
        <v>0</v>
      </c>
      <c r="H20" s="53"/>
      <c r="I20" s="53"/>
      <c r="J20" s="17">
        <f t="shared" si="4"/>
        <v>4</v>
      </c>
      <c r="K20" s="18">
        <f t="shared" si="4"/>
        <v>0</v>
      </c>
      <c r="L20" s="19">
        <v>0</v>
      </c>
      <c r="M20" s="20">
        <v>0</v>
      </c>
      <c r="N20" s="53"/>
      <c r="O20" s="53"/>
      <c r="P20" s="53"/>
      <c r="Q20" s="53"/>
      <c r="R20" s="53"/>
      <c r="S20" s="53"/>
      <c r="T20" s="53"/>
      <c r="U20" s="53"/>
      <c r="V20" s="21">
        <f t="shared" si="0"/>
        <v>0</v>
      </c>
      <c r="W20" s="18">
        <f t="shared" si="0"/>
        <v>0</v>
      </c>
      <c r="X20" s="68"/>
      <c r="Y20" s="53"/>
      <c r="Z20" s="69"/>
      <c r="AA20" s="70">
        <f t="shared" si="1"/>
        <v>4</v>
      </c>
      <c r="AB20" s="71">
        <f t="shared" si="2"/>
        <v>0</v>
      </c>
      <c r="AC20" s="72">
        <f t="shared" si="3"/>
        <v>4</v>
      </c>
      <c r="AD20" s="56"/>
      <c r="AE20" s="56"/>
    </row>
    <row r="21" spans="1:31" ht="18" customHeight="1">
      <c r="A21" s="73" t="s">
        <v>33</v>
      </c>
      <c r="B21" s="52"/>
      <c r="C21" s="53"/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17">
        <f t="shared" si="4"/>
        <v>0</v>
      </c>
      <c r="K21" s="18">
        <f t="shared" si="4"/>
        <v>0</v>
      </c>
      <c r="L21" s="19">
        <v>0</v>
      </c>
      <c r="M21" s="20">
        <v>0</v>
      </c>
      <c r="N21" s="20"/>
      <c r="O21" s="20"/>
      <c r="P21" s="20"/>
      <c r="Q21" s="20"/>
      <c r="R21" s="20"/>
      <c r="S21" s="20"/>
      <c r="T21" s="20"/>
      <c r="U21" s="20"/>
      <c r="V21" s="21">
        <f t="shared" si="0"/>
        <v>0</v>
      </c>
      <c r="W21" s="18">
        <f t="shared" si="0"/>
        <v>0</v>
      </c>
      <c r="X21" s="22"/>
      <c r="Y21" s="20">
        <v>0</v>
      </c>
      <c r="Z21" s="18">
        <f>SUM(X21:Y21)</f>
        <v>0</v>
      </c>
      <c r="AA21" s="27">
        <f t="shared" si="1"/>
        <v>0</v>
      </c>
      <c r="AB21" s="28">
        <f t="shared" si="2"/>
        <v>0</v>
      </c>
      <c r="AC21" s="29">
        <f t="shared" si="3"/>
        <v>0</v>
      </c>
      <c r="AD21" s="56"/>
      <c r="AE21" s="56"/>
    </row>
    <row r="22" spans="1:31" ht="45" customHeight="1">
      <c r="A22" s="73" t="s">
        <v>34</v>
      </c>
      <c r="B22" s="52"/>
      <c r="C22" s="53"/>
      <c r="D22" s="20">
        <v>0</v>
      </c>
      <c r="E22" s="20">
        <v>0</v>
      </c>
      <c r="F22" s="20">
        <v>1</v>
      </c>
      <c r="G22" s="20">
        <v>0</v>
      </c>
      <c r="H22" s="20">
        <v>1</v>
      </c>
      <c r="I22" s="20">
        <v>0</v>
      </c>
      <c r="J22" s="17">
        <f t="shared" si="4"/>
        <v>2</v>
      </c>
      <c r="K22" s="18">
        <f t="shared" si="4"/>
        <v>0</v>
      </c>
      <c r="L22" s="19">
        <v>0</v>
      </c>
      <c r="M22" s="20">
        <v>0</v>
      </c>
      <c r="N22" s="20"/>
      <c r="O22" s="20"/>
      <c r="P22" s="20">
        <v>1</v>
      </c>
      <c r="Q22" s="20"/>
      <c r="R22" s="20">
        <v>1</v>
      </c>
      <c r="S22" s="20"/>
      <c r="T22" s="20">
        <v>1</v>
      </c>
      <c r="U22" s="20"/>
      <c r="V22" s="21">
        <f t="shared" si="0"/>
        <v>3</v>
      </c>
      <c r="W22" s="18">
        <f t="shared" si="0"/>
        <v>0</v>
      </c>
      <c r="X22" s="22"/>
      <c r="Y22" s="20">
        <v>0</v>
      </c>
      <c r="Z22" s="18">
        <f>SUM(X22:Y22)</f>
        <v>0</v>
      </c>
      <c r="AA22" s="27">
        <f t="shared" si="1"/>
        <v>5</v>
      </c>
      <c r="AB22" s="28">
        <f t="shared" si="2"/>
        <v>0</v>
      </c>
      <c r="AC22" s="29">
        <f t="shared" si="3"/>
        <v>5</v>
      </c>
      <c r="AD22" s="56"/>
      <c r="AE22" s="56"/>
    </row>
    <row r="23" spans="1:31" ht="28.5" customHeight="1">
      <c r="A23" s="73" t="s">
        <v>35</v>
      </c>
      <c r="B23" s="52"/>
      <c r="C23" s="53"/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17">
        <f t="shared" si="4"/>
        <v>0</v>
      </c>
      <c r="K23" s="18">
        <f t="shared" si="4"/>
        <v>0</v>
      </c>
      <c r="L23" s="19"/>
      <c r="M23" s="20"/>
      <c r="N23" s="20"/>
      <c r="O23" s="20"/>
      <c r="P23" s="20"/>
      <c r="Q23" s="20"/>
      <c r="R23" s="20"/>
      <c r="S23" s="20"/>
      <c r="T23" s="20"/>
      <c r="U23" s="20"/>
      <c r="V23" s="21">
        <f t="shared" si="0"/>
        <v>0</v>
      </c>
      <c r="W23" s="18">
        <f t="shared" si="0"/>
        <v>0</v>
      </c>
      <c r="X23" s="22"/>
      <c r="Y23" s="20">
        <v>0</v>
      </c>
      <c r="Z23" s="18">
        <f>SUM(X23:Y23)</f>
        <v>0</v>
      </c>
      <c r="AA23" s="27">
        <f t="shared" si="1"/>
        <v>0</v>
      </c>
      <c r="AB23" s="28">
        <f t="shared" si="2"/>
        <v>0</v>
      </c>
      <c r="AC23" s="29">
        <f t="shared" si="3"/>
        <v>0</v>
      </c>
      <c r="AD23" s="56"/>
      <c r="AE23" s="56"/>
    </row>
    <row r="24" spans="1:31" ht="24" customHeight="1">
      <c r="A24" s="74" t="s">
        <v>36</v>
      </c>
      <c r="B24" s="75"/>
      <c r="C24" s="76"/>
      <c r="D24" s="77" t="e">
        <f>(1*D15+0.64*D16+0.36*D17+0.16*D18)/D19*100</f>
        <v>#DIV/0!</v>
      </c>
      <c r="E24" s="77" t="e">
        <f aca="true" t="shared" si="8" ref="E24:AC24">(1*E15+0.64*E16+0.36*E17+0.16*E18)/E19*100</f>
        <v>#DIV/0!</v>
      </c>
      <c r="F24" s="77">
        <f t="shared" si="8"/>
        <v>60</v>
      </c>
      <c r="G24" s="77" t="e">
        <f t="shared" si="8"/>
        <v>#DIV/0!</v>
      </c>
      <c r="H24" s="77">
        <f t="shared" si="8"/>
        <v>67.2</v>
      </c>
      <c r="I24" s="77" t="e">
        <f t="shared" si="8"/>
        <v>#DIV/0!</v>
      </c>
      <c r="J24" s="78">
        <f t="shared" si="8"/>
        <v>63.6</v>
      </c>
      <c r="K24" s="79" t="e">
        <f t="shared" si="8"/>
        <v>#DIV/0!</v>
      </c>
      <c r="L24" s="80">
        <f t="shared" si="8"/>
        <v>67</v>
      </c>
      <c r="M24" s="77" t="e">
        <f t="shared" si="8"/>
        <v>#DIV/0!</v>
      </c>
      <c r="N24" s="77">
        <f t="shared" si="8"/>
        <v>75</v>
      </c>
      <c r="O24" s="77" t="e">
        <f t="shared" si="8"/>
        <v>#DIV/0!</v>
      </c>
      <c r="P24" s="77">
        <f t="shared" si="8"/>
        <v>46.666666666666664</v>
      </c>
      <c r="Q24" s="77" t="e">
        <f t="shared" si="8"/>
        <v>#DIV/0!</v>
      </c>
      <c r="R24" s="77">
        <f t="shared" si="8"/>
        <v>41.6</v>
      </c>
      <c r="S24" s="77" t="e">
        <f t="shared" si="8"/>
        <v>#DIV/0!</v>
      </c>
      <c r="T24" s="77">
        <f t="shared" si="8"/>
        <v>57.333333333333336</v>
      </c>
      <c r="U24" s="77" t="e">
        <f t="shared" si="8"/>
        <v>#DIV/0!</v>
      </c>
      <c r="V24" s="78">
        <f t="shared" si="8"/>
        <v>57.53846153846154</v>
      </c>
      <c r="W24" s="79" t="e">
        <f t="shared" si="8"/>
        <v>#DIV/0!</v>
      </c>
      <c r="X24" s="81">
        <f t="shared" si="8"/>
        <v>50</v>
      </c>
      <c r="Y24" s="77">
        <f t="shared" si="8"/>
        <v>64</v>
      </c>
      <c r="Z24" s="79">
        <f t="shared" si="8"/>
        <v>54.66666666666667</v>
      </c>
      <c r="AA24" s="81">
        <f t="shared" si="8"/>
        <v>58.87179487179487</v>
      </c>
      <c r="AB24" s="77" t="e">
        <f t="shared" si="8"/>
        <v>#DIV/0!</v>
      </c>
      <c r="AC24" s="82">
        <f t="shared" si="8"/>
        <v>58.87179487179487</v>
      </c>
      <c r="AD24" s="56"/>
      <c r="AE24" s="56"/>
    </row>
    <row r="25" spans="1:31" ht="30" customHeight="1">
      <c r="A25" s="83" t="s">
        <v>37</v>
      </c>
      <c r="B25" s="84"/>
      <c r="C25" s="85"/>
      <c r="D25" s="86" t="e">
        <f>100-D18/D19*100</f>
        <v>#DIV/0!</v>
      </c>
      <c r="E25" s="86" t="e">
        <f aca="true" t="shared" si="9" ref="E25:AC25">100-E18/E19*100</f>
        <v>#DIV/0!</v>
      </c>
      <c r="F25" s="86">
        <f t="shared" si="9"/>
        <v>100</v>
      </c>
      <c r="G25" s="86" t="e">
        <f t="shared" si="9"/>
        <v>#DIV/0!</v>
      </c>
      <c r="H25" s="86">
        <f t="shared" si="9"/>
        <v>100</v>
      </c>
      <c r="I25" s="86" t="e">
        <f t="shared" si="9"/>
        <v>#DIV/0!</v>
      </c>
      <c r="J25" s="87">
        <f t="shared" si="9"/>
        <v>100</v>
      </c>
      <c r="K25" s="88" t="e">
        <f t="shared" si="9"/>
        <v>#DIV/0!</v>
      </c>
      <c r="L25" s="89">
        <f t="shared" si="9"/>
        <v>100</v>
      </c>
      <c r="M25" s="86" t="e">
        <f t="shared" si="9"/>
        <v>#DIV/0!</v>
      </c>
      <c r="N25" s="86">
        <f t="shared" si="9"/>
        <v>100</v>
      </c>
      <c r="O25" s="86" t="e">
        <f t="shared" si="9"/>
        <v>#DIV/0!</v>
      </c>
      <c r="P25" s="86">
        <f t="shared" si="9"/>
        <v>100</v>
      </c>
      <c r="Q25" s="86" t="e">
        <f t="shared" si="9"/>
        <v>#DIV/0!</v>
      </c>
      <c r="R25" s="86">
        <f t="shared" si="9"/>
        <v>100</v>
      </c>
      <c r="S25" s="86" t="e">
        <f t="shared" si="9"/>
        <v>#DIV/0!</v>
      </c>
      <c r="T25" s="86">
        <f t="shared" si="9"/>
        <v>100</v>
      </c>
      <c r="U25" s="86" t="e">
        <f t="shared" si="9"/>
        <v>#DIV/0!</v>
      </c>
      <c r="V25" s="87">
        <f t="shared" si="9"/>
        <v>100</v>
      </c>
      <c r="W25" s="88" t="e">
        <f t="shared" si="9"/>
        <v>#DIV/0!</v>
      </c>
      <c r="X25" s="90">
        <f t="shared" si="9"/>
        <v>100</v>
      </c>
      <c r="Y25" s="86">
        <f t="shared" si="9"/>
        <v>100</v>
      </c>
      <c r="Z25" s="88">
        <f t="shared" si="9"/>
        <v>100</v>
      </c>
      <c r="AA25" s="90">
        <f t="shared" si="9"/>
        <v>100</v>
      </c>
      <c r="AB25" s="86" t="e">
        <f t="shared" si="9"/>
        <v>#DIV/0!</v>
      </c>
      <c r="AC25" s="91">
        <f t="shared" si="9"/>
        <v>100</v>
      </c>
      <c r="AD25" s="56"/>
      <c r="AE25" s="56"/>
    </row>
    <row r="26" spans="1:31" ht="24" customHeight="1">
      <c r="A26" s="92" t="s">
        <v>38</v>
      </c>
      <c r="B26" s="84"/>
      <c r="C26" s="85"/>
      <c r="D26" s="93" t="e">
        <f>(D15+D16)/D19*100</f>
        <v>#DIV/0!</v>
      </c>
      <c r="E26" s="93" t="e">
        <f aca="true" t="shared" si="10" ref="E26:AC26">(E15+E16)/E19*100</f>
        <v>#DIV/0!</v>
      </c>
      <c r="F26" s="93">
        <f t="shared" si="10"/>
        <v>60</v>
      </c>
      <c r="G26" s="93" t="e">
        <f t="shared" si="10"/>
        <v>#DIV/0!</v>
      </c>
      <c r="H26" s="93">
        <f t="shared" si="10"/>
        <v>60</v>
      </c>
      <c r="I26" s="93" t="e">
        <f t="shared" si="10"/>
        <v>#DIV/0!</v>
      </c>
      <c r="J26" s="94">
        <f t="shared" si="10"/>
        <v>60</v>
      </c>
      <c r="K26" s="95" t="e">
        <f t="shared" si="10"/>
        <v>#DIV/0!</v>
      </c>
      <c r="L26" s="96">
        <f t="shared" si="10"/>
        <v>62.5</v>
      </c>
      <c r="M26" s="93" t="e">
        <f t="shared" si="10"/>
        <v>#DIV/0!</v>
      </c>
      <c r="N26" s="93">
        <f t="shared" si="10"/>
        <v>75</v>
      </c>
      <c r="O26" s="93" t="e">
        <f t="shared" si="10"/>
        <v>#DIV/0!</v>
      </c>
      <c r="P26" s="93">
        <f t="shared" si="10"/>
        <v>16.666666666666664</v>
      </c>
      <c r="Q26" s="93" t="e">
        <f t="shared" si="10"/>
        <v>#DIV/0!</v>
      </c>
      <c r="R26" s="93">
        <f t="shared" si="10"/>
        <v>20</v>
      </c>
      <c r="S26" s="93" t="e">
        <f t="shared" si="10"/>
        <v>#DIV/0!</v>
      </c>
      <c r="T26" s="93">
        <f t="shared" si="10"/>
        <v>33.33333333333333</v>
      </c>
      <c r="U26" s="93" t="e">
        <f t="shared" si="10"/>
        <v>#DIV/0!</v>
      </c>
      <c r="V26" s="94">
        <f t="shared" si="10"/>
        <v>42.30769230769231</v>
      </c>
      <c r="W26" s="95" t="e">
        <f t="shared" si="10"/>
        <v>#DIV/0!</v>
      </c>
      <c r="X26" s="97">
        <f t="shared" si="10"/>
        <v>50</v>
      </c>
      <c r="Y26" s="93">
        <f t="shared" si="10"/>
        <v>100</v>
      </c>
      <c r="Z26" s="95">
        <f t="shared" si="10"/>
        <v>66.66666666666666</v>
      </c>
      <c r="AA26" s="97">
        <f t="shared" si="10"/>
        <v>48.717948717948715</v>
      </c>
      <c r="AB26" s="93" t="e">
        <f t="shared" si="10"/>
        <v>#DIV/0!</v>
      </c>
      <c r="AC26" s="98">
        <f t="shared" si="10"/>
        <v>48.717948717948715</v>
      </c>
      <c r="AD26" s="56"/>
      <c r="AE26" s="56"/>
    </row>
    <row r="27" spans="1:96" s="105" customFormat="1" ht="80.25" customHeight="1">
      <c r="A27" s="99" t="s">
        <v>48</v>
      </c>
      <c r="B27" s="100" t="str">
        <f aca="true" t="shared" si="11" ref="B27:Z27">IF(B14=B19+B20+B21+B22+B23," ","ПРОВЕРИТЬ")</f>
        <v> </v>
      </c>
      <c r="C27" s="101" t="str">
        <f t="shared" si="11"/>
        <v> </v>
      </c>
      <c r="D27" s="101" t="str">
        <f t="shared" si="11"/>
        <v> </v>
      </c>
      <c r="E27" s="101" t="str">
        <f t="shared" si="11"/>
        <v> </v>
      </c>
      <c r="F27" s="101" t="str">
        <f t="shared" si="11"/>
        <v> </v>
      </c>
      <c r="G27" s="101" t="str">
        <f t="shared" si="11"/>
        <v> </v>
      </c>
      <c r="H27" s="101" t="str">
        <f t="shared" si="11"/>
        <v> </v>
      </c>
      <c r="I27" s="101" t="str">
        <f t="shared" si="11"/>
        <v> </v>
      </c>
      <c r="J27" s="101" t="str">
        <f t="shared" si="11"/>
        <v> </v>
      </c>
      <c r="K27" s="102" t="str">
        <f t="shared" si="11"/>
        <v> </v>
      </c>
      <c r="L27" s="100" t="str">
        <f t="shared" si="11"/>
        <v> </v>
      </c>
      <c r="M27" s="101" t="str">
        <f t="shared" si="11"/>
        <v> </v>
      </c>
      <c r="N27" s="101" t="str">
        <f t="shared" si="11"/>
        <v> </v>
      </c>
      <c r="O27" s="101" t="str">
        <f t="shared" si="11"/>
        <v> </v>
      </c>
      <c r="P27" s="101" t="str">
        <f t="shared" si="11"/>
        <v> </v>
      </c>
      <c r="Q27" s="101" t="str">
        <f t="shared" si="11"/>
        <v> </v>
      </c>
      <c r="R27" s="101" t="str">
        <f t="shared" si="11"/>
        <v> </v>
      </c>
      <c r="S27" s="101" t="str">
        <f t="shared" si="11"/>
        <v> </v>
      </c>
      <c r="T27" s="101" t="str">
        <f t="shared" si="11"/>
        <v> </v>
      </c>
      <c r="U27" s="101" t="str">
        <f t="shared" si="11"/>
        <v> </v>
      </c>
      <c r="V27" s="101" t="str">
        <f t="shared" si="11"/>
        <v> </v>
      </c>
      <c r="W27" s="102" t="str">
        <f t="shared" si="11"/>
        <v> </v>
      </c>
      <c r="X27" s="103" t="str">
        <f t="shared" si="11"/>
        <v> </v>
      </c>
      <c r="Y27" s="101" t="str">
        <f t="shared" si="11"/>
        <v> </v>
      </c>
      <c r="Z27" s="102" t="str">
        <f t="shared" si="11"/>
        <v> </v>
      </c>
      <c r="AA27" s="102" t="str">
        <f>IF(AA14=AA19+AA20+AA21+AA22+AA23," ","ПРОВЕРИТЬ")</f>
        <v> </v>
      </c>
      <c r="AB27" s="102" t="str">
        <f>IF(AB14=AB19+AB20+AB21+AB22+AB23," ","ПРОВЕРИТЬ")</f>
        <v> </v>
      </c>
      <c r="AC27" s="102" t="str">
        <f>IF(AC14=AC19+AC20+AC21+AC22+AC23," ","ПРОВЕРИТЬ")</f>
        <v> </v>
      </c>
      <c r="AD27" s="104"/>
      <c r="AE27" s="104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</row>
    <row r="28" spans="1:96" s="105" customFormat="1" ht="26.25" thickBot="1">
      <c r="A28" s="106" t="s">
        <v>39</v>
      </c>
      <c r="B28" s="107" t="str">
        <f aca="true" t="shared" si="12" ref="B28:Z28">IF(B14-B19-B20-B21-B22-B23=0," ",B14-B19-B20-B21-B22-B23)</f>
        <v> </v>
      </c>
      <c r="C28" s="108" t="str">
        <f t="shared" si="12"/>
        <v> </v>
      </c>
      <c r="D28" s="108" t="str">
        <f t="shared" si="12"/>
        <v> </v>
      </c>
      <c r="E28" s="108" t="str">
        <f t="shared" si="12"/>
        <v> </v>
      </c>
      <c r="F28" s="108" t="str">
        <f t="shared" si="12"/>
        <v> </v>
      </c>
      <c r="G28" s="108" t="str">
        <f t="shared" si="12"/>
        <v> </v>
      </c>
      <c r="H28" s="108" t="str">
        <f t="shared" si="12"/>
        <v> </v>
      </c>
      <c r="I28" s="108" t="str">
        <f t="shared" si="12"/>
        <v> </v>
      </c>
      <c r="J28" s="108" t="str">
        <f t="shared" si="12"/>
        <v> </v>
      </c>
      <c r="K28" s="109" t="str">
        <f t="shared" si="12"/>
        <v> </v>
      </c>
      <c r="L28" s="107" t="str">
        <f t="shared" si="12"/>
        <v> </v>
      </c>
      <c r="M28" s="108" t="str">
        <f t="shared" si="12"/>
        <v> </v>
      </c>
      <c r="N28" s="108" t="str">
        <f t="shared" si="12"/>
        <v> </v>
      </c>
      <c r="O28" s="108" t="str">
        <f t="shared" si="12"/>
        <v> </v>
      </c>
      <c r="P28" s="108" t="str">
        <f t="shared" si="12"/>
        <v> </v>
      </c>
      <c r="Q28" s="108" t="str">
        <f t="shared" si="12"/>
        <v> </v>
      </c>
      <c r="R28" s="108" t="str">
        <f t="shared" si="12"/>
        <v> </v>
      </c>
      <c r="S28" s="108" t="str">
        <f t="shared" si="12"/>
        <v> </v>
      </c>
      <c r="T28" s="108" t="str">
        <f t="shared" si="12"/>
        <v> </v>
      </c>
      <c r="U28" s="108" t="str">
        <f t="shared" si="12"/>
        <v> </v>
      </c>
      <c r="V28" s="108" t="str">
        <f t="shared" si="12"/>
        <v> </v>
      </c>
      <c r="W28" s="109" t="str">
        <f t="shared" si="12"/>
        <v> </v>
      </c>
      <c r="X28" s="110" t="str">
        <f t="shared" si="12"/>
        <v> </v>
      </c>
      <c r="Y28" s="111" t="str">
        <f t="shared" si="12"/>
        <v> </v>
      </c>
      <c r="Z28" s="111" t="str">
        <f t="shared" si="12"/>
        <v> </v>
      </c>
      <c r="AA28" s="111" t="str">
        <f>IF(AA14-AA19-AA20-AA21-AA22-AA23=0," ",AA14-AA19-AA20-AA21-AA22-AA23)</f>
        <v> </v>
      </c>
      <c r="AB28" s="111" t="str">
        <f>IF(AB14-AB19-AB20-AB21-AB22-AB23=0," ",AB14-AB19-AB20-AB21-AB22-AB23)</f>
        <v> </v>
      </c>
      <c r="AC28" s="111" t="str">
        <f>IF(AC14-AC19-AC20-AC21-AC22-AC23=0," ",AC14-AC19-AC20-AC21-AC22-AC23)</f>
        <v> </v>
      </c>
      <c r="AD28" s="104"/>
      <c r="AE28" s="104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</row>
    <row r="29" spans="2:96" s="112" customFormat="1" ht="6.75" customHeight="1"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</row>
    <row r="30" spans="1:8" ht="12.75">
      <c r="A30" s="114" t="s">
        <v>40</v>
      </c>
      <c r="B30" s="140" t="s">
        <v>50</v>
      </c>
      <c r="C30" s="140"/>
      <c r="D30" s="140"/>
      <c r="E30" s="140"/>
      <c r="F30" s="140"/>
      <c r="G30" s="140"/>
      <c r="H30" s="140"/>
    </row>
    <row r="31" spans="1:8" ht="12.75">
      <c r="A31" s="114" t="s">
        <v>41</v>
      </c>
      <c r="B31" s="141">
        <v>88424534140</v>
      </c>
      <c r="C31" s="141"/>
      <c r="D31" s="141"/>
      <c r="E31" s="141"/>
      <c r="F31" s="141"/>
      <c r="G31" s="141"/>
      <c r="H31" s="141"/>
    </row>
    <row r="32" spans="1:8" ht="12.75">
      <c r="A32" s="114" t="s">
        <v>42</v>
      </c>
      <c r="B32" s="141"/>
      <c r="C32" s="141"/>
      <c r="D32" s="141"/>
      <c r="E32" s="141"/>
      <c r="F32" s="141"/>
      <c r="G32" s="141"/>
      <c r="H32" s="141"/>
    </row>
  </sheetData>
  <sheetProtection/>
  <mergeCells count="27">
    <mergeCell ref="B30:H30"/>
    <mergeCell ref="B31:H31"/>
    <mergeCell ref="B32:H32"/>
    <mergeCell ref="X7:X8"/>
    <mergeCell ref="Y7:Y8"/>
    <mergeCell ref="B7:C7"/>
    <mergeCell ref="D7:E7"/>
    <mergeCell ref="F7:G7"/>
    <mergeCell ref="H7:I7"/>
    <mergeCell ref="J7:K7"/>
    <mergeCell ref="L7:M7"/>
    <mergeCell ref="N7:O7"/>
    <mergeCell ref="Z7:Z8"/>
    <mergeCell ref="AA7:AA8"/>
    <mergeCell ref="AB7:AB8"/>
    <mergeCell ref="AC7:AC8"/>
    <mergeCell ref="AA6:AC6"/>
    <mergeCell ref="X6:Z6"/>
    <mergeCell ref="M3:Q3"/>
    <mergeCell ref="M4:Q4"/>
    <mergeCell ref="A6:A8"/>
    <mergeCell ref="B6:K6"/>
    <mergeCell ref="L6:W6"/>
    <mergeCell ref="P7:Q7"/>
    <mergeCell ref="R7:S7"/>
    <mergeCell ref="T7:U7"/>
    <mergeCell ref="V7:W7"/>
  </mergeCells>
  <printOptions/>
  <pageMargins left="0.42" right="0.21" top="0.39" bottom="0.4" header="0.5" footer="0.5"/>
  <pageSetup horizontalDpi="600" verticalDpi="600" orientation="landscape" paperSize="9" scale="69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Кундюковка СОШ</cp:lastModifiedBy>
  <cp:lastPrinted>2016-12-12T08:23:19Z</cp:lastPrinted>
  <dcterms:created xsi:type="dcterms:W3CDTF">2016-12-12T07:57:28Z</dcterms:created>
  <dcterms:modified xsi:type="dcterms:W3CDTF">2016-12-27T09:35:41Z</dcterms:modified>
  <cp:category/>
  <cp:version/>
  <cp:contentType/>
  <cp:contentStatus/>
</cp:coreProperties>
</file>